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<sst xmlns="http://schemas.openxmlformats.org/spreadsheetml/2006/main" count="49" uniqueCount="47">
  <si>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Pedagogičtí pracovníci</t>
  </si>
  <si>
    <t>Nepedagogičtí pracovníci</t>
  </si>
  <si>
    <t>Fakulty                  a součásti UK</t>
  </si>
  <si>
    <t xml:space="preserve">  prof.</t>
  </si>
  <si>
    <t>doc.</t>
  </si>
  <si>
    <t>OA</t>
  </si>
  <si>
    <t>A</t>
  </si>
  <si>
    <t>lekt.</t>
  </si>
  <si>
    <t>ĺ</t>
  </si>
  <si>
    <t>věd. prac.</t>
  </si>
  <si>
    <t>THP</t>
  </si>
  <si>
    <t>děl.</t>
  </si>
  <si>
    <t>obchod-ně provozní</t>
  </si>
  <si>
    <t>zdrav.</t>
  </si>
  <si>
    <t>ostatní</t>
  </si>
  <si>
    <t>HČ</t>
  </si>
  <si>
    <t>ostatní aktivity</t>
  </si>
  <si>
    <t>FF</t>
  </si>
  <si>
    <t>PF</t>
  </si>
  <si>
    <t>PeF</t>
  </si>
  <si>
    <t>FSV</t>
  </si>
  <si>
    <t>1.LF</t>
  </si>
  <si>
    <t>2.LF</t>
  </si>
  <si>
    <t>3.LF</t>
  </si>
  <si>
    <t>LF Plzeň</t>
  </si>
  <si>
    <t>LF Hradec Králové</t>
  </si>
  <si>
    <t>FaF</t>
  </si>
  <si>
    <t>PřF</t>
  </si>
  <si>
    <t>MFF</t>
  </si>
  <si>
    <t>FTVS</t>
  </si>
  <si>
    <t>KTF</t>
  </si>
  <si>
    <t>ETF</t>
  </si>
  <si>
    <t>HTF</t>
  </si>
  <si>
    <t>ÚJOP</t>
  </si>
  <si>
    <t>KaM Praha</t>
  </si>
  <si>
    <t>KaM Hradec Králové</t>
  </si>
  <si>
    <t>AS</t>
  </si>
  <si>
    <t>RUK</t>
  </si>
  <si>
    <t>CERGE</t>
  </si>
  <si>
    <t>CELKEM UK</t>
  </si>
  <si>
    <r>
      <t xml:space="preserve">podíl habilito-vaných prac. (P+D) k </t>
    </r>
    <r>
      <rPr>
        <sz val="12"/>
        <rFont val="Symbol"/>
        <family val="1"/>
      </rPr>
      <t>ĺ</t>
    </r>
    <r>
      <rPr>
        <sz val="12"/>
        <rFont val="Arial CE"/>
        <family val="2"/>
      </rPr>
      <t xml:space="preserve"> počtu prac. v hlavní činnosti %</t>
    </r>
  </si>
  <si>
    <r>
      <t xml:space="preserve">podíl prof.      a doc.       k </t>
    </r>
    <r>
      <rPr>
        <sz val="12"/>
        <rFont val="Symbol"/>
        <family val="1"/>
      </rPr>
      <t xml:space="preserve">ĺ </t>
    </r>
    <r>
      <rPr>
        <sz val="12"/>
        <rFont val="Arial CE"/>
        <family val="2"/>
      </rPr>
      <t>počtu pedag. prac.    %</t>
    </r>
  </si>
  <si>
    <r>
      <t xml:space="preserve">podíl THP k </t>
    </r>
    <r>
      <rPr>
        <sz val="12"/>
        <rFont val="Symbol"/>
        <family val="1"/>
      </rPr>
      <t xml:space="preserve">ĺ </t>
    </r>
    <r>
      <rPr>
        <sz val="12"/>
        <rFont val="Arial CE"/>
        <family val="2"/>
      </rPr>
      <t>počtu prac. v hlavní činnosti %</t>
    </r>
  </si>
  <si>
    <r>
      <t xml:space="preserve">podíl THP k </t>
    </r>
    <r>
      <rPr>
        <sz val="12"/>
        <rFont val="Symbol"/>
        <family val="1"/>
      </rPr>
      <t>ĺ</t>
    </r>
    <r>
      <rPr>
        <sz val="12"/>
        <rFont val="Arial CE"/>
        <family val="2"/>
      </rPr>
      <t xml:space="preserve"> počtu neped. prac.     %</t>
    </r>
  </si>
  <si>
    <t>PŘEHLED POČTU ZAMĚSTNANCŮ I.POL. 1999</t>
  </si>
  <si>
    <t>Příloha č.I/a</t>
  </si>
  <si>
    <r>
      <t xml:space="preserve">prac. v hlavní činnosti VŠ              </t>
    </r>
    <r>
      <rPr>
        <sz val="12"/>
        <rFont val="Symbol"/>
        <family val="1"/>
      </rPr>
      <t>ĺ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</si>
</sst>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2"/>
      <name val="Symbol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ck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60" zoomScaleNormal="75" workbookViewId="0" topLeftCell="B1">
      <selection activeCell="U1" sqref="U1"/>
    </sheetView>
  </sheetViews>
  <sheetFormatPr defaultColWidth="9.00390625" defaultRowHeight="12.75"/>
  <cols>
    <col min="1" max="1" width="18.625" style="0" customWidth="1"/>
    <col min="2" max="2" width="9.625" style="0" bestFit="1" customWidth="1"/>
    <col min="15" max="15" width="10.625" style="0" bestFit="1" customWidth="1"/>
  </cols>
  <sheetData>
    <row r="1" spans="1:22" ht="18">
      <c r="A1" s="35" t="s">
        <v>44</v>
      </c>
      <c r="B1" s="34"/>
      <c r="C1" s="34"/>
      <c r="D1" s="34"/>
      <c r="U1" s="35" t="s">
        <v>45</v>
      </c>
      <c r="V1" s="34"/>
    </row>
    <row r="2" ht="16.5" thickBot="1">
      <c r="S2" s="1"/>
    </row>
    <row r="3" spans="1:22" ht="18.75" thickTop="1">
      <c r="A3" s="2"/>
      <c r="B3" s="3" t="s">
        <v>0</v>
      </c>
      <c r="C3" s="4"/>
      <c r="D3" s="4"/>
      <c r="E3" s="4"/>
      <c r="F3" s="4"/>
      <c r="G3" s="5"/>
      <c r="H3" s="3" t="s">
        <v>1</v>
      </c>
      <c r="I3" s="4"/>
      <c r="J3" s="4"/>
      <c r="K3" s="4"/>
      <c r="L3" s="4"/>
      <c r="M3" s="4"/>
      <c r="N3" s="5"/>
      <c r="O3" s="6"/>
      <c r="P3" s="6"/>
      <c r="Q3" s="6"/>
      <c r="R3" s="6"/>
      <c r="S3" s="7"/>
      <c r="T3" s="8"/>
      <c r="U3" s="8"/>
      <c r="V3" s="9"/>
    </row>
    <row r="4" spans="1:22" ht="166.5" thickBot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5" t="s">
        <v>8</v>
      </c>
      <c r="O4" s="16" t="s">
        <v>46</v>
      </c>
      <c r="P4" s="17" t="s">
        <v>40</v>
      </c>
      <c r="Q4" s="16" t="s">
        <v>41</v>
      </c>
      <c r="R4" s="16" t="s">
        <v>42</v>
      </c>
      <c r="S4" s="18" t="s">
        <v>43</v>
      </c>
      <c r="T4" s="17" t="s">
        <v>15</v>
      </c>
      <c r="U4" s="17" t="s">
        <v>16</v>
      </c>
      <c r="V4" s="19" t="s">
        <v>8</v>
      </c>
    </row>
    <row r="5" spans="1:22" ht="22.5" customHeight="1" thickTop="1">
      <c r="A5" s="20" t="s">
        <v>17</v>
      </c>
      <c r="B5" s="21">
        <v>44.018</v>
      </c>
      <c r="C5" s="22">
        <v>104.973</v>
      </c>
      <c r="D5" s="22">
        <v>282.432</v>
      </c>
      <c r="E5" s="22">
        <v>13.373</v>
      </c>
      <c r="F5" s="22">
        <v>34.377</v>
      </c>
      <c r="G5" s="23">
        <f>SUM(B5:F5)</f>
        <v>479.173</v>
      </c>
      <c r="H5" s="22">
        <v>18.5</v>
      </c>
      <c r="I5" s="22">
        <v>133.616</v>
      </c>
      <c r="J5" s="22">
        <v>12.01</v>
      </c>
      <c r="K5" s="22">
        <v>0</v>
      </c>
      <c r="L5" s="22">
        <v>0</v>
      </c>
      <c r="M5" s="22">
        <v>0</v>
      </c>
      <c r="N5" s="23">
        <f>SUM(H5:M5)</f>
        <v>164.126</v>
      </c>
      <c r="O5" s="22">
        <f>G5+N5</f>
        <v>643.299</v>
      </c>
      <c r="P5" s="24">
        <f>(B5+C5)/O5*100</f>
        <v>23.160458822413837</v>
      </c>
      <c r="Q5" s="24">
        <f>(C5+D5)/G5*100</f>
        <v>80.84867052192007</v>
      </c>
      <c r="R5" s="24">
        <f>I5/O5*100</f>
        <v>20.7704348988573</v>
      </c>
      <c r="S5" s="25">
        <f>I5/N5*100</f>
        <v>81.41062354532494</v>
      </c>
      <c r="T5" s="22">
        <v>3.003</v>
      </c>
      <c r="U5" s="22">
        <v>5.25</v>
      </c>
      <c r="V5" s="26">
        <f>SUM(O5,T5,U5)</f>
        <v>651.552</v>
      </c>
    </row>
    <row r="6" spans="1:22" ht="22.5" customHeight="1">
      <c r="A6" s="20" t="s">
        <v>18</v>
      </c>
      <c r="B6" s="22">
        <v>13.917</v>
      </c>
      <c r="C6" s="22">
        <v>40.667</v>
      </c>
      <c r="D6" s="22">
        <v>64.742</v>
      </c>
      <c r="E6" s="22">
        <v>10</v>
      </c>
      <c r="F6" s="22">
        <v>0</v>
      </c>
      <c r="G6" s="23">
        <f aca="true" t="shared" si="0" ref="G6:G26">SUM(B6:F6)</f>
        <v>129.32600000000002</v>
      </c>
      <c r="H6" s="22">
        <v>0</v>
      </c>
      <c r="I6" s="22">
        <v>71.729</v>
      </c>
      <c r="J6" s="22">
        <v>16.211</v>
      </c>
      <c r="K6" s="22">
        <v>0</v>
      </c>
      <c r="L6" s="22">
        <v>0</v>
      </c>
      <c r="M6" s="22">
        <v>3.86</v>
      </c>
      <c r="N6" s="23">
        <f aca="true" t="shared" si="1" ref="N6:N26">SUM(H6:M6)</f>
        <v>91.8</v>
      </c>
      <c r="O6" s="22">
        <f>G6+N6</f>
        <v>221.12600000000003</v>
      </c>
      <c r="P6" s="24">
        <f>(B6+C6)/O6*100</f>
        <v>24.68456897877228</v>
      </c>
      <c r="Q6" s="24">
        <f>(C6+D6)/G6*100</f>
        <v>81.50642562207135</v>
      </c>
      <c r="R6" s="24">
        <f>I6/O6*100</f>
        <v>32.43806698443421</v>
      </c>
      <c r="S6" s="25">
        <f>I6/N6*100</f>
        <v>78.13616557734206</v>
      </c>
      <c r="T6" s="22">
        <v>0</v>
      </c>
      <c r="U6" s="22">
        <v>0</v>
      </c>
      <c r="V6" s="26">
        <f>SUM(O6,T6,U6)</f>
        <v>221.12600000000003</v>
      </c>
    </row>
    <row r="7" spans="1:22" ht="22.5" customHeight="1">
      <c r="A7" s="20" t="s">
        <v>19</v>
      </c>
      <c r="B7" s="22">
        <v>10.3</v>
      </c>
      <c r="C7" s="22">
        <v>55.488</v>
      </c>
      <c r="D7" s="22">
        <v>193.335</v>
      </c>
      <c r="E7" s="22">
        <v>4.875</v>
      </c>
      <c r="F7" s="22">
        <v>2.5</v>
      </c>
      <c r="G7" s="23">
        <f t="shared" si="0"/>
        <v>266.498</v>
      </c>
      <c r="H7" s="22">
        <v>9</v>
      </c>
      <c r="I7" s="22">
        <v>96.274</v>
      </c>
      <c r="J7" s="22">
        <v>39.259</v>
      </c>
      <c r="K7" s="22">
        <v>0</v>
      </c>
      <c r="L7" s="22">
        <v>0</v>
      </c>
      <c r="M7" s="22">
        <v>0</v>
      </c>
      <c r="N7" s="23">
        <f t="shared" si="1"/>
        <v>144.53300000000002</v>
      </c>
      <c r="O7" s="22">
        <f>G7+N7</f>
        <v>411.031</v>
      </c>
      <c r="P7" s="24">
        <f>(B7+C7)/O7*100</f>
        <v>16.005605416623077</v>
      </c>
      <c r="Q7" s="24">
        <f>(C7+D7)/G7*100</f>
        <v>93.36768005763646</v>
      </c>
      <c r="R7" s="24">
        <f>I7/O7*100</f>
        <v>23.422564234814406</v>
      </c>
      <c r="S7" s="25">
        <f>I7/N7*100</f>
        <v>66.61039347415468</v>
      </c>
      <c r="T7" s="22">
        <v>0</v>
      </c>
      <c r="U7" s="22">
        <v>0.5</v>
      </c>
      <c r="V7" s="26">
        <f>SUM(O7,T7,U7)</f>
        <v>411.531</v>
      </c>
    </row>
    <row r="8" spans="1:22" ht="22.5" customHeight="1">
      <c r="A8" s="20" t="s">
        <v>20</v>
      </c>
      <c r="B8" s="22">
        <v>10.563</v>
      </c>
      <c r="C8" s="22">
        <v>21.25</v>
      </c>
      <c r="D8" s="22">
        <v>78.132</v>
      </c>
      <c r="E8" s="22">
        <v>0</v>
      </c>
      <c r="F8" s="22">
        <v>0</v>
      </c>
      <c r="G8" s="23">
        <f t="shared" si="0"/>
        <v>109.94500000000001</v>
      </c>
      <c r="H8" s="22">
        <v>1.608</v>
      </c>
      <c r="I8" s="22">
        <v>47.225</v>
      </c>
      <c r="J8" s="22">
        <v>7.298</v>
      </c>
      <c r="K8" s="22">
        <v>0</v>
      </c>
      <c r="L8" s="22">
        <v>0</v>
      </c>
      <c r="M8" s="22">
        <v>0</v>
      </c>
      <c r="N8" s="23">
        <f t="shared" si="1"/>
        <v>56.131</v>
      </c>
      <c r="O8" s="22">
        <f>G8+N8</f>
        <v>166.07600000000002</v>
      </c>
      <c r="P8" s="24">
        <f>(B8+C8)/O8*100</f>
        <v>19.155687757412267</v>
      </c>
      <c r="Q8" s="24">
        <f>(C8+D8)/G8*100</f>
        <v>90.39246896175361</v>
      </c>
      <c r="R8" s="24">
        <f>I8/O8*100</f>
        <v>28.435776391531586</v>
      </c>
      <c r="S8" s="25">
        <f>I8/N8*100</f>
        <v>84.13354474354635</v>
      </c>
      <c r="T8" s="22">
        <v>0.77</v>
      </c>
      <c r="U8" s="22">
        <v>0.833</v>
      </c>
      <c r="V8" s="26">
        <f>SUM(O8,T8,U8)</f>
        <v>167.67900000000003</v>
      </c>
    </row>
    <row r="9" spans="1:22" ht="22.5" customHeight="1">
      <c r="A9" s="20" t="s">
        <v>21</v>
      </c>
      <c r="B9" s="22">
        <v>43.987</v>
      </c>
      <c r="C9" s="22">
        <v>120.033</v>
      </c>
      <c r="D9" s="22">
        <v>294.265</v>
      </c>
      <c r="E9" s="22">
        <v>2.95</v>
      </c>
      <c r="F9" s="22">
        <v>0</v>
      </c>
      <c r="G9" s="23">
        <f t="shared" si="0"/>
        <v>461.23499999999996</v>
      </c>
      <c r="H9" s="22">
        <v>4</v>
      </c>
      <c r="I9" s="22">
        <v>102.12</v>
      </c>
      <c r="J9" s="22">
        <v>115.603</v>
      </c>
      <c r="K9" s="22">
        <v>0</v>
      </c>
      <c r="L9" s="22">
        <v>0</v>
      </c>
      <c r="M9" s="22">
        <v>218.514</v>
      </c>
      <c r="N9" s="23">
        <f t="shared" si="1"/>
        <v>440.237</v>
      </c>
      <c r="O9" s="22">
        <f>G9+N9</f>
        <v>901.472</v>
      </c>
      <c r="P9" s="24">
        <f>(B9+C9)/O9*100</f>
        <v>18.194686024635264</v>
      </c>
      <c r="Q9" s="24">
        <f>(C9+D9)/G9*100</f>
        <v>89.8236257005648</v>
      </c>
      <c r="R9" s="24">
        <f>I9/O9*100</f>
        <v>11.328138866209933</v>
      </c>
      <c r="S9" s="25">
        <f>I9/N9*100</f>
        <v>23.196596378768707</v>
      </c>
      <c r="T9" s="22">
        <v>5.042</v>
      </c>
      <c r="U9" s="22">
        <v>1.3</v>
      </c>
      <c r="V9" s="26">
        <f>SUM(O9,T9,U9)</f>
        <v>907.814</v>
      </c>
    </row>
    <row r="10" spans="1:22" ht="22.5" customHeight="1">
      <c r="A10" s="20" t="s">
        <v>22</v>
      </c>
      <c r="B10" s="22">
        <v>21.88</v>
      </c>
      <c r="C10" s="22">
        <v>53.83</v>
      </c>
      <c r="D10" s="22">
        <v>123.61</v>
      </c>
      <c r="E10" s="22">
        <v>0</v>
      </c>
      <c r="F10" s="22">
        <v>0</v>
      </c>
      <c r="G10" s="23">
        <f t="shared" si="0"/>
        <v>199.32</v>
      </c>
      <c r="H10" s="22">
        <v>3.633</v>
      </c>
      <c r="I10" s="22">
        <v>49.279</v>
      </c>
      <c r="J10" s="22">
        <v>23.341</v>
      </c>
      <c r="K10" s="22">
        <v>0</v>
      </c>
      <c r="L10" s="22">
        <v>0</v>
      </c>
      <c r="M10" s="22">
        <v>50.971</v>
      </c>
      <c r="N10" s="23">
        <f t="shared" si="1"/>
        <v>127.22400000000002</v>
      </c>
      <c r="O10" s="22">
        <f aca="true" t="shared" si="2" ref="O10:O26">G10+N10</f>
        <v>326.544</v>
      </c>
      <c r="P10" s="24">
        <f aca="true" t="shared" si="3" ref="P10:P27">(B10+C10)/O10*100</f>
        <v>23.18523690528688</v>
      </c>
      <c r="Q10" s="24">
        <f aca="true" t="shared" si="4" ref="Q10:Q26">(C10+D10)/G10*100</f>
        <v>89.02267710214731</v>
      </c>
      <c r="R10" s="24">
        <f aca="true" t="shared" si="5" ref="R10:R27">I10/O10*100</f>
        <v>15.09107501592435</v>
      </c>
      <c r="S10" s="25">
        <f aca="true" t="shared" si="6" ref="S10:S27">I10/N10*100</f>
        <v>38.73404389108973</v>
      </c>
      <c r="T10" s="22">
        <v>0</v>
      </c>
      <c r="U10" s="22">
        <v>0.358</v>
      </c>
      <c r="V10" s="26">
        <f>SUM(O10,T10,U10)</f>
        <v>326.902</v>
      </c>
    </row>
    <row r="11" spans="1:22" ht="22.5" customHeight="1">
      <c r="A11" s="20" t="s">
        <v>23</v>
      </c>
      <c r="B11" s="22">
        <v>14.702</v>
      </c>
      <c r="C11" s="22">
        <v>44.967</v>
      </c>
      <c r="D11" s="22">
        <v>131.088</v>
      </c>
      <c r="E11" s="22">
        <v>5.152</v>
      </c>
      <c r="F11" s="22">
        <v>0.232</v>
      </c>
      <c r="G11" s="23">
        <f t="shared" si="0"/>
        <v>196.141</v>
      </c>
      <c r="H11" s="22">
        <v>6.516</v>
      </c>
      <c r="I11" s="22">
        <v>31.217</v>
      </c>
      <c r="J11" s="22">
        <v>11.881</v>
      </c>
      <c r="K11" s="22">
        <v>0</v>
      </c>
      <c r="L11" s="22">
        <v>0</v>
      </c>
      <c r="M11" s="22">
        <v>72.658</v>
      </c>
      <c r="N11" s="23">
        <f t="shared" si="1"/>
        <v>122.27199999999999</v>
      </c>
      <c r="O11" s="22">
        <f t="shared" si="2"/>
        <v>318.413</v>
      </c>
      <c r="P11" s="24">
        <f t="shared" si="3"/>
        <v>18.739498701372113</v>
      </c>
      <c r="Q11" s="24">
        <f t="shared" si="4"/>
        <v>89.75940777297964</v>
      </c>
      <c r="R11" s="24">
        <f t="shared" si="5"/>
        <v>9.80393388460898</v>
      </c>
      <c r="S11" s="25">
        <f t="shared" si="6"/>
        <v>25.5307838262235</v>
      </c>
      <c r="T11" s="22">
        <v>0</v>
      </c>
      <c r="U11" s="22">
        <v>0.155</v>
      </c>
      <c r="V11" s="26">
        <f>SUM(O11,T11,U11)</f>
        <v>318.568</v>
      </c>
    </row>
    <row r="12" spans="1:22" ht="22.5" customHeight="1">
      <c r="A12" s="20" t="s">
        <v>24</v>
      </c>
      <c r="B12" s="22">
        <v>13.7</v>
      </c>
      <c r="C12" s="22">
        <v>45.308</v>
      </c>
      <c r="D12" s="22">
        <v>110.795</v>
      </c>
      <c r="E12" s="22">
        <v>17.168</v>
      </c>
      <c r="F12" s="22">
        <v>0</v>
      </c>
      <c r="G12" s="23">
        <f t="shared" si="0"/>
        <v>186.971</v>
      </c>
      <c r="H12" s="22">
        <v>12.99</v>
      </c>
      <c r="I12" s="22">
        <v>55.342</v>
      </c>
      <c r="J12" s="22">
        <v>37.602</v>
      </c>
      <c r="K12" s="22">
        <v>0</v>
      </c>
      <c r="L12" s="22">
        <v>0</v>
      </c>
      <c r="M12" s="22">
        <v>72.448</v>
      </c>
      <c r="N12" s="23">
        <f t="shared" si="1"/>
        <v>178.382</v>
      </c>
      <c r="O12" s="22">
        <f t="shared" si="2"/>
        <v>365.353</v>
      </c>
      <c r="P12" s="24">
        <f t="shared" si="3"/>
        <v>16.150955377402127</v>
      </c>
      <c r="Q12" s="24">
        <f t="shared" si="4"/>
        <v>83.49048782966342</v>
      </c>
      <c r="R12" s="24">
        <f t="shared" si="5"/>
        <v>15.147542239970658</v>
      </c>
      <c r="S12" s="25">
        <f t="shared" si="6"/>
        <v>31.02443071610364</v>
      </c>
      <c r="T12" s="22">
        <v>0</v>
      </c>
      <c r="U12" s="22">
        <v>0</v>
      </c>
      <c r="V12" s="26">
        <f>SUM(O12,T12,U12)</f>
        <v>365.353</v>
      </c>
    </row>
    <row r="13" spans="1:22" ht="22.5" customHeight="1">
      <c r="A13" s="20" t="s">
        <v>25</v>
      </c>
      <c r="B13" s="22">
        <v>13.5</v>
      </c>
      <c r="C13" s="22">
        <v>48.369</v>
      </c>
      <c r="D13" s="22">
        <v>112.013</v>
      </c>
      <c r="E13" s="22">
        <v>33.21</v>
      </c>
      <c r="F13" s="22">
        <v>2.449</v>
      </c>
      <c r="G13" s="23">
        <f t="shared" si="0"/>
        <v>209.54100000000003</v>
      </c>
      <c r="H13" s="22">
        <v>0</v>
      </c>
      <c r="I13" s="22">
        <v>65.107</v>
      </c>
      <c r="J13" s="22">
        <v>23.071</v>
      </c>
      <c r="K13" s="22">
        <v>0</v>
      </c>
      <c r="L13" s="22">
        <v>0</v>
      </c>
      <c r="M13" s="22">
        <v>77.291</v>
      </c>
      <c r="N13" s="23">
        <f t="shared" si="1"/>
        <v>165.469</v>
      </c>
      <c r="O13" s="22">
        <f t="shared" si="2"/>
        <v>375.01</v>
      </c>
      <c r="P13" s="24">
        <f t="shared" si="3"/>
        <v>16.49796005439855</v>
      </c>
      <c r="Q13" s="24">
        <f t="shared" si="4"/>
        <v>76.53967481304375</v>
      </c>
      <c r="R13" s="24">
        <f t="shared" si="5"/>
        <v>17.36140369590144</v>
      </c>
      <c r="S13" s="25">
        <f t="shared" si="6"/>
        <v>39.346947162308346</v>
      </c>
      <c r="T13" s="22">
        <v>1</v>
      </c>
      <c r="U13" s="22">
        <v>6.288</v>
      </c>
      <c r="V13" s="26">
        <f>SUM(O13,T13,U13)</f>
        <v>382.298</v>
      </c>
    </row>
    <row r="14" spans="1:22" ht="22.5" customHeight="1">
      <c r="A14" s="20" t="s">
        <v>26</v>
      </c>
      <c r="B14" s="22">
        <v>9.1</v>
      </c>
      <c r="C14" s="22">
        <v>19.503</v>
      </c>
      <c r="D14" s="22">
        <v>56.87</v>
      </c>
      <c r="E14" s="22">
        <v>3.597</v>
      </c>
      <c r="F14" s="22">
        <v>1.834</v>
      </c>
      <c r="G14" s="23">
        <f t="shared" si="0"/>
        <v>90.904</v>
      </c>
      <c r="H14" s="22">
        <v>5.697</v>
      </c>
      <c r="I14" s="22">
        <v>80.61</v>
      </c>
      <c r="J14" s="22">
        <v>40.497</v>
      </c>
      <c r="K14" s="22">
        <v>0</v>
      </c>
      <c r="L14" s="22">
        <v>0</v>
      </c>
      <c r="M14" s="22">
        <v>0</v>
      </c>
      <c r="N14" s="23">
        <f t="shared" si="1"/>
        <v>126.804</v>
      </c>
      <c r="O14" s="22">
        <f t="shared" si="2"/>
        <v>217.708</v>
      </c>
      <c r="P14" s="24">
        <f t="shared" si="3"/>
        <v>13.138240211659655</v>
      </c>
      <c r="Q14" s="24">
        <f t="shared" si="4"/>
        <v>84.01500484027105</v>
      </c>
      <c r="R14" s="24">
        <f t="shared" si="5"/>
        <v>37.026659562349565</v>
      </c>
      <c r="S14" s="25">
        <f t="shared" si="6"/>
        <v>63.57054982492666</v>
      </c>
      <c r="T14" s="22">
        <v>0</v>
      </c>
      <c r="U14" s="22">
        <v>0</v>
      </c>
      <c r="V14" s="26">
        <f>SUM(O14,T14,U14)</f>
        <v>217.708</v>
      </c>
    </row>
    <row r="15" spans="1:22" ht="22.5" customHeight="1">
      <c r="A15" s="20" t="s">
        <v>27</v>
      </c>
      <c r="B15" s="22">
        <v>23.647</v>
      </c>
      <c r="C15" s="22">
        <v>74.337</v>
      </c>
      <c r="D15" s="22">
        <v>162.59</v>
      </c>
      <c r="E15" s="22">
        <v>27.403</v>
      </c>
      <c r="F15" s="22">
        <v>0</v>
      </c>
      <c r="G15" s="23">
        <f t="shared" si="0"/>
        <v>287.97700000000003</v>
      </c>
      <c r="H15" s="22">
        <v>48.14</v>
      </c>
      <c r="I15" s="22">
        <v>96.068</v>
      </c>
      <c r="J15" s="22">
        <v>64.28</v>
      </c>
      <c r="K15" s="22">
        <v>0</v>
      </c>
      <c r="L15" s="22">
        <v>0</v>
      </c>
      <c r="M15" s="22">
        <v>123.492</v>
      </c>
      <c r="N15" s="23">
        <f t="shared" si="1"/>
        <v>331.98</v>
      </c>
      <c r="O15" s="22">
        <f t="shared" si="2"/>
        <v>619.9570000000001</v>
      </c>
      <c r="P15" s="24">
        <f t="shared" si="3"/>
        <v>15.804967118687262</v>
      </c>
      <c r="Q15" s="24">
        <f t="shared" si="4"/>
        <v>82.27288984884208</v>
      </c>
      <c r="R15" s="24">
        <f t="shared" si="5"/>
        <v>15.495913426253754</v>
      </c>
      <c r="S15" s="25">
        <f t="shared" si="6"/>
        <v>28.937887824567742</v>
      </c>
      <c r="T15" s="22">
        <v>1</v>
      </c>
      <c r="U15" s="22">
        <v>7.398</v>
      </c>
      <c r="V15" s="26">
        <f>SUM(O15,T15,U15)</f>
        <v>628.3550000000001</v>
      </c>
    </row>
    <row r="16" spans="1:22" ht="22.5" customHeight="1">
      <c r="A16" s="20" t="s">
        <v>28</v>
      </c>
      <c r="B16" s="22">
        <v>44.13</v>
      </c>
      <c r="C16" s="22">
        <v>96.195</v>
      </c>
      <c r="D16" s="22">
        <v>71.055</v>
      </c>
      <c r="E16" s="22">
        <v>11.118</v>
      </c>
      <c r="F16" s="22">
        <v>46.048</v>
      </c>
      <c r="G16" s="23">
        <f t="shared" si="0"/>
        <v>268.546</v>
      </c>
      <c r="H16" s="22">
        <v>116.832</v>
      </c>
      <c r="I16" s="22">
        <v>139.593</v>
      </c>
      <c r="J16" s="22">
        <v>80.788</v>
      </c>
      <c r="K16" s="22">
        <v>0</v>
      </c>
      <c r="L16" s="22">
        <v>0</v>
      </c>
      <c r="M16" s="22">
        <v>0</v>
      </c>
      <c r="N16" s="23">
        <f t="shared" si="1"/>
        <v>337.21299999999997</v>
      </c>
      <c r="O16" s="22">
        <v>605.76</v>
      </c>
      <c r="P16" s="24">
        <f t="shared" si="3"/>
        <v>23.165114896988907</v>
      </c>
      <c r="Q16" s="24">
        <f t="shared" si="4"/>
        <v>62.27983287779375</v>
      </c>
      <c r="R16" s="24">
        <f t="shared" si="5"/>
        <v>23.04427496038035</v>
      </c>
      <c r="S16" s="25">
        <f t="shared" si="6"/>
        <v>41.39609089803774</v>
      </c>
      <c r="T16" s="22">
        <v>2.213</v>
      </c>
      <c r="U16" s="22">
        <v>6.674</v>
      </c>
      <c r="V16" s="26">
        <f>SUM(O16,T16,U16)</f>
        <v>614.6469999999999</v>
      </c>
    </row>
    <row r="17" spans="1:22" ht="22.5" customHeight="1">
      <c r="A17" s="20" t="s">
        <v>29</v>
      </c>
      <c r="B17" s="22">
        <v>7.58</v>
      </c>
      <c r="C17" s="22">
        <v>32.959</v>
      </c>
      <c r="D17" s="22">
        <v>87.584</v>
      </c>
      <c r="E17" s="22">
        <v>10.008</v>
      </c>
      <c r="F17" s="22">
        <v>0</v>
      </c>
      <c r="G17" s="23">
        <f t="shared" si="0"/>
        <v>138.131</v>
      </c>
      <c r="H17" s="22">
        <v>20.426</v>
      </c>
      <c r="I17" s="22">
        <v>49.67</v>
      </c>
      <c r="J17" s="22">
        <v>52.396</v>
      </c>
      <c r="K17" s="22">
        <v>4</v>
      </c>
      <c r="L17" s="22">
        <v>0</v>
      </c>
      <c r="M17" s="22">
        <v>20.078</v>
      </c>
      <c r="N17" s="23">
        <f t="shared" si="1"/>
        <v>146.57</v>
      </c>
      <c r="O17" s="22">
        <f t="shared" si="2"/>
        <v>284.701</v>
      </c>
      <c r="P17" s="24">
        <f t="shared" si="3"/>
        <v>14.239149142433641</v>
      </c>
      <c r="Q17" s="24">
        <f t="shared" si="4"/>
        <v>87.26715943560824</v>
      </c>
      <c r="R17" s="24">
        <f t="shared" si="5"/>
        <v>17.446373563844173</v>
      </c>
      <c r="S17" s="25">
        <f t="shared" si="6"/>
        <v>33.888244524800434</v>
      </c>
      <c r="T17" s="22">
        <v>0</v>
      </c>
      <c r="U17" s="22">
        <v>0</v>
      </c>
      <c r="V17" s="26">
        <f>SUM(O17,T17,U17)</f>
        <v>284.701</v>
      </c>
    </row>
    <row r="18" spans="1:22" ht="22.5" customHeight="1">
      <c r="A18" s="20" t="s">
        <v>30</v>
      </c>
      <c r="B18" s="22">
        <v>4.083</v>
      </c>
      <c r="C18" s="22">
        <v>0</v>
      </c>
      <c r="D18" s="22">
        <v>15.275</v>
      </c>
      <c r="E18" s="22">
        <v>0</v>
      </c>
      <c r="F18" s="22">
        <v>0</v>
      </c>
      <c r="G18" s="23">
        <f t="shared" si="0"/>
        <v>19.358</v>
      </c>
      <c r="H18" s="22">
        <v>0</v>
      </c>
      <c r="I18" s="22">
        <v>10.399</v>
      </c>
      <c r="J18" s="22">
        <v>2.7</v>
      </c>
      <c r="K18" s="22">
        <v>0</v>
      </c>
      <c r="L18" s="22">
        <v>0</v>
      </c>
      <c r="M18" s="22">
        <v>0</v>
      </c>
      <c r="N18" s="23">
        <f t="shared" si="1"/>
        <v>13.099</v>
      </c>
      <c r="O18" s="22">
        <v>32.458</v>
      </c>
      <c r="P18" s="24">
        <f t="shared" si="3"/>
        <v>12.579333292254608</v>
      </c>
      <c r="Q18" s="24">
        <f t="shared" si="4"/>
        <v>78.90794503564418</v>
      </c>
      <c r="R18" s="24">
        <f t="shared" si="5"/>
        <v>32.0383264526465</v>
      </c>
      <c r="S18" s="25">
        <f t="shared" si="6"/>
        <v>79.38773952210092</v>
      </c>
      <c r="T18" s="22">
        <v>0</v>
      </c>
      <c r="U18" s="22">
        <v>0</v>
      </c>
      <c r="V18" s="26">
        <f>SUM(O18,T18,U18)</f>
        <v>32.458</v>
      </c>
    </row>
    <row r="19" spans="1:22" ht="22.5" customHeight="1">
      <c r="A19" s="20" t="s">
        <v>31</v>
      </c>
      <c r="B19" s="22">
        <v>6.85</v>
      </c>
      <c r="C19" s="22">
        <v>3</v>
      </c>
      <c r="D19" s="22">
        <v>4.333</v>
      </c>
      <c r="E19" s="22">
        <v>3.349</v>
      </c>
      <c r="F19" s="22">
        <v>0</v>
      </c>
      <c r="G19" s="23">
        <f t="shared" si="0"/>
        <v>17.532</v>
      </c>
      <c r="H19" s="22">
        <v>1</v>
      </c>
      <c r="I19" s="22">
        <v>16.252</v>
      </c>
      <c r="J19" s="22">
        <v>0</v>
      </c>
      <c r="K19" s="22">
        <v>0</v>
      </c>
      <c r="L19" s="22">
        <v>0</v>
      </c>
      <c r="M19" s="22">
        <v>0</v>
      </c>
      <c r="N19" s="23">
        <f t="shared" si="1"/>
        <v>17.252</v>
      </c>
      <c r="O19" s="22">
        <f t="shared" si="2"/>
        <v>34.784</v>
      </c>
      <c r="P19" s="24">
        <f t="shared" si="3"/>
        <v>28.31761729530819</v>
      </c>
      <c r="Q19" s="24">
        <f t="shared" si="4"/>
        <v>41.82637462924937</v>
      </c>
      <c r="R19" s="24">
        <f t="shared" si="5"/>
        <v>46.72263109475621</v>
      </c>
      <c r="S19" s="25">
        <f t="shared" si="6"/>
        <v>94.20357060051009</v>
      </c>
      <c r="T19" s="22">
        <v>0</v>
      </c>
      <c r="U19" s="22">
        <v>0</v>
      </c>
      <c r="V19" s="26">
        <f>SUM(O19,T19,U19)</f>
        <v>34.784</v>
      </c>
    </row>
    <row r="20" spans="1:22" ht="22.5" customHeight="1">
      <c r="A20" s="20" t="s">
        <v>32</v>
      </c>
      <c r="B20" s="22">
        <v>4.5</v>
      </c>
      <c r="C20" s="22">
        <v>5.4</v>
      </c>
      <c r="D20" s="22">
        <v>5.75</v>
      </c>
      <c r="E20" s="22">
        <v>2</v>
      </c>
      <c r="F20" s="22">
        <v>0</v>
      </c>
      <c r="G20" s="23">
        <f t="shared" si="0"/>
        <v>17.65</v>
      </c>
      <c r="H20" s="22">
        <v>0</v>
      </c>
      <c r="I20" s="22">
        <v>10.117</v>
      </c>
      <c r="J20" s="22">
        <v>3.505</v>
      </c>
      <c r="K20" s="22">
        <v>0</v>
      </c>
      <c r="L20" s="22">
        <v>0</v>
      </c>
      <c r="M20" s="22">
        <v>0</v>
      </c>
      <c r="N20" s="23">
        <f t="shared" si="1"/>
        <v>13.622</v>
      </c>
      <c r="O20" s="22">
        <f t="shared" si="2"/>
        <v>31.272</v>
      </c>
      <c r="P20" s="24">
        <f t="shared" si="3"/>
        <v>31.657712970069074</v>
      </c>
      <c r="Q20" s="24">
        <f t="shared" si="4"/>
        <v>63.172804532577906</v>
      </c>
      <c r="R20" s="24">
        <f t="shared" si="5"/>
        <v>32.35162445638271</v>
      </c>
      <c r="S20" s="25">
        <f t="shared" si="6"/>
        <v>74.2695639406842</v>
      </c>
      <c r="T20" s="22">
        <v>0</v>
      </c>
      <c r="U20" s="22">
        <v>0</v>
      </c>
      <c r="V20" s="26">
        <f>SUM(O20,T20,U20)</f>
        <v>31.272</v>
      </c>
    </row>
    <row r="21" spans="1:22" ht="22.5" customHeight="1">
      <c r="A21" s="20" t="s">
        <v>33</v>
      </c>
      <c r="B21" s="22">
        <v>0</v>
      </c>
      <c r="C21" s="22">
        <v>0</v>
      </c>
      <c r="D21" s="22">
        <v>13.834</v>
      </c>
      <c r="E21" s="22">
        <v>0</v>
      </c>
      <c r="F21" s="22">
        <v>5.005</v>
      </c>
      <c r="G21" s="23">
        <f t="shared" si="0"/>
        <v>18.839</v>
      </c>
      <c r="H21" s="22">
        <v>0</v>
      </c>
      <c r="I21" s="22">
        <v>12.036</v>
      </c>
      <c r="J21" s="22">
        <v>55.04</v>
      </c>
      <c r="K21" s="22">
        <v>0</v>
      </c>
      <c r="L21" s="22">
        <v>0</v>
      </c>
      <c r="M21" s="22">
        <v>0</v>
      </c>
      <c r="N21" s="23">
        <f t="shared" si="1"/>
        <v>67.076</v>
      </c>
      <c r="O21" s="22">
        <f t="shared" si="2"/>
        <v>85.91499999999999</v>
      </c>
      <c r="P21" s="24">
        <f t="shared" si="3"/>
        <v>0</v>
      </c>
      <c r="Q21" s="24">
        <f t="shared" si="4"/>
        <v>73.43277244015076</v>
      </c>
      <c r="R21" s="24">
        <f t="shared" si="5"/>
        <v>14.009195134726186</v>
      </c>
      <c r="S21" s="25">
        <f t="shared" si="6"/>
        <v>17.943824915021768</v>
      </c>
      <c r="T21" s="22">
        <v>85.143</v>
      </c>
      <c r="U21" s="22">
        <v>0</v>
      </c>
      <c r="V21" s="26">
        <f>SUM(O21,T21,U21)</f>
        <v>171.058</v>
      </c>
    </row>
    <row r="22" spans="1:22" ht="22.5" customHeight="1">
      <c r="A22" s="20" t="s">
        <v>34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3">
        <f t="shared" si="0"/>
        <v>0</v>
      </c>
      <c r="H22" s="22">
        <v>0</v>
      </c>
      <c r="I22" s="22">
        <v>101.35</v>
      </c>
      <c r="J22" s="22">
        <v>297.87</v>
      </c>
      <c r="K22" s="22">
        <v>199.77</v>
      </c>
      <c r="L22" s="22">
        <v>0</v>
      </c>
      <c r="M22" s="22">
        <v>0</v>
      </c>
      <c r="N22" s="23">
        <f t="shared" si="1"/>
        <v>598.99</v>
      </c>
      <c r="O22" s="22">
        <f t="shared" si="2"/>
        <v>598.99</v>
      </c>
      <c r="P22" s="24">
        <f t="shared" si="3"/>
        <v>0</v>
      </c>
      <c r="Q22" s="24">
        <v>0</v>
      </c>
      <c r="R22" s="24">
        <f t="shared" si="5"/>
        <v>16.920148917344193</v>
      </c>
      <c r="S22" s="25">
        <f t="shared" si="6"/>
        <v>16.920148917344193</v>
      </c>
      <c r="T22" s="22">
        <v>37.78</v>
      </c>
      <c r="U22" s="22">
        <v>0</v>
      </c>
      <c r="V22" s="26">
        <f>SUM(O22,T22,U22)</f>
        <v>636.77</v>
      </c>
    </row>
    <row r="23" spans="1:22" ht="22.5" customHeight="1">
      <c r="A23" s="20" t="s">
        <v>35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3">
        <f t="shared" si="0"/>
        <v>0</v>
      </c>
      <c r="H23" s="22">
        <v>0</v>
      </c>
      <c r="I23" s="22">
        <v>28.344</v>
      </c>
      <c r="J23" s="22">
        <v>38.56</v>
      </c>
      <c r="K23" s="22">
        <v>7.503</v>
      </c>
      <c r="L23" s="22">
        <v>0</v>
      </c>
      <c r="M23" s="22">
        <v>0</v>
      </c>
      <c r="N23" s="23">
        <f t="shared" si="1"/>
        <v>74.407</v>
      </c>
      <c r="O23" s="22">
        <f t="shared" si="2"/>
        <v>74.407</v>
      </c>
      <c r="P23" s="24">
        <f t="shared" si="3"/>
        <v>0</v>
      </c>
      <c r="Q23" s="24">
        <v>0</v>
      </c>
      <c r="R23" s="24">
        <f t="shared" si="5"/>
        <v>38.09319015684009</v>
      </c>
      <c r="S23" s="25">
        <f t="shared" si="6"/>
        <v>38.09319015684009</v>
      </c>
      <c r="T23" s="22">
        <v>18.532</v>
      </c>
      <c r="U23" s="22">
        <v>0</v>
      </c>
      <c r="V23" s="26">
        <f>SUM(O23,T23,U23)</f>
        <v>92.939</v>
      </c>
    </row>
    <row r="24" spans="1:22" ht="22.5" customHeight="1">
      <c r="A24" s="20" t="s">
        <v>36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3">
        <f t="shared" si="0"/>
        <v>0</v>
      </c>
      <c r="H24" s="22">
        <v>0</v>
      </c>
      <c r="I24" s="22">
        <v>6.318</v>
      </c>
      <c r="J24" s="22">
        <v>2.5</v>
      </c>
      <c r="K24" s="22">
        <v>5</v>
      </c>
      <c r="L24" s="22">
        <v>0</v>
      </c>
      <c r="M24" s="22">
        <v>0</v>
      </c>
      <c r="N24" s="23">
        <f t="shared" si="1"/>
        <v>13.818</v>
      </c>
      <c r="O24" s="22">
        <f t="shared" si="2"/>
        <v>13.818</v>
      </c>
      <c r="P24" s="24">
        <f t="shared" si="3"/>
        <v>0</v>
      </c>
      <c r="Q24" s="24">
        <v>0</v>
      </c>
      <c r="R24" s="24">
        <f t="shared" si="5"/>
        <v>45.722970039079456</v>
      </c>
      <c r="S24" s="25">
        <f t="shared" si="6"/>
        <v>45.722970039079456</v>
      </c>
      <c r="T24" s="22">
        <v>0</v>
      </c>
      <c r="U24" s="22">
        <v>0</v>
      </c>
      <c r="V24" s="26">
        <f>SUM(O24,T24,U24)</f>
        <v>13.818</v>
      </c>
    </row>
    <row r="25" spans="1:22" ht="22.5" customHeight="1">
      <c r="A25" s="20" t="s">
        <v>37</v>
      </c>
      <c r="B25" s="22">
        <v>1.32</v>
      </c>
      <c r="C25" s="22">
        <v>0.075</v>
      </c>
      <c r="D25" s="22">
        <v>19.713</v>
      </c>
      <c r="E25" s="22">
        <v>0</v>
      </c>
      <c r="F25" s="22">
        <v>0</v>
      </c>
      <c r="G25" s="23">
        <f t="shared" si="0"/>
        <v>21.108</v>
      </c>
      <c r="H25" s="22">
        <v>15.145</v>
      </c>
      <c r="I25" s="22">
        <v>200.743</v>
      </c>
      <c r="J25" s="22">
        <v>66.345</v>
      </c>
      <c r="K25" s="22">
        <v>0</v>
      </c>
      <c r="L25" s="22">
        <v>0</v>
      </c>
      <c r="M25" s="22">
        <v>0</v>
      </c>
      <c r="N25" s="23">
        <f>SUM(H25:M25)</f>
        <v>282.233</v>
      </c>
      <c r="O25" s="22">
        <v>303.342</v>
      </c>
      <c r="P25" s="27">
        <f t="shared" si="3"/>
        <v>0.4598769705480943</v>
      </c>
      <c r="Q25" s="24">
        <f t="shared" si="4"/>
        <v>93.74644684479819</v>
      </c>
      <c r="R25" s="24">
        <f t="shared" si="5"/>
        <v>66.17712021414773</v>
      </c>
      <c r="S25" s="25">
        <f t="shared" si="6"/>
        <v>71.1266931932127</v>
      </c>
      <c r="T25" s="22">
        <v>45.882</v>
      </c>
      <c r="U25" s="22">
        <v>1</v>
      </c>
      <c r="V25" s="26">
        <f>SUM(O25,T25,U25)</f>
        <v>350.224</v>
      </c>
    </row>
    <row r="26" spans="1:22" ht="22.5" customHeight="1" thickBot="1">
      <c r="A26" s="20" t="s">
        <v>38</v>
      </c>
      <c r="B26" s="22">
        <v>0.786</v>
      </c>
      <c r="C26" s="22">
        <v>2.167</v>
      </c>
      <c r="D26" s="22">
        <v>2.02</v>
      </c>
      <c r="E26" s="22">
        <v>0</v>
      </c>
      <c r="F26" s="22">
        <v>2.295</v>
      </c>
      <c r="G26" s="23">
        <f t="shared" si="0"/>
        <v>7.268</v>
      </c>
      <c r="H26" s="22">
        <v>0</v>
      </c>
      <c r="I26" s="22">
        <v>4.437</v>
      </c>
      <c r="J26" s="22">
        <v>1.456</v>
      </c>
      <c r="K26" s="22">
        <v>0</v>
      </c>
      <c r="L26" s="22">
        <v>0</v>
      </c>
      <c r="M26" s="22">
        <v>18.882</v>
      </c>
      <c r="N26" s="23">
        <f t="shared" si="1"/>
        <v>24.775000000000002</v>
      </c>
      <c r="O26" s="22">
        <f t="shared" si="2"/>
        <v>32.043</v>
      </c>
      <c r="P26" s="24">
        <f t="shared" si="3"/>
        <v>9.21574134756421</v>
      </c>
      <c r="Q26" s="24">
        <f t="shared" si="4"/>
        <v>57.6086956521739</v>
      </c>
      <c r="R26" s="24">
        <f t="shared" si="5"/>
        <v>13.847018069469152</v>
      </c>
      <c r="S26" s="25">
        <f t="shared" si="6"/>
        <v>17.909182643794146</v>
      </c>
      <c r="T26" s="22">
        <v>0</v>
      </c>
      <c r="U26" s="22">
        <v>4.294</v>
      </c>
      <c r="V26" s="26">
        <f>SUM(O26,T26,U26)</f>
        <v>36.336999999999996</v>
      </c>
    </row>
    <row r="27" spans="1:22" ht="22.5" customHeight="1" thickBot="1" thickTop="1">
      <c r="A27" s="28" t="s">
        <v>39</v>
      </c>
      <c r="B27" s="29">
        <f>SUM(B5:B26)</f>
        <v>288.563</v>
      </c>
      <c r="C27" s="29">
        <f aca="true" t="shared" si="7" ref="C27:O27">SUM(C5:C26)</f>
        <v>768.5210000000002</v>
      </c>
      <c r="D27" s="29">
        <f t="shared" si="7"/>
        <v>1829.4360000000001</v>
      </c>
      <c r="E27" s="29">
        <f t="shared" si="7"/>
        <v>144.20299999999997</v>
      </c>
      <c r="F27" s="29">
        <f t="shared" si="7"/>
        <v>94.74</v>
      </c>
      <c r="G27" s="30">
        <f t="shared" si="7"/>
        <v>3125.463</v>
      </c>
      <c r="H27" s="29">
        <f t="shared" si="7"/>
        <v>263.48699999999997</v>
      </c>
      <c r="I27" s="29">
        <f t="shared" si="7"/>
        <v>1407.8459999999995</v>
      </c>
      <c r="J27" s="29">
        <f t="shared" si="7"/>
        <v>992.2130000000001</v>
      </c>
      <c r="K27" s="29">
        <f t="shared" si="7"/>
        <v>216.27300000000002</v>
      </c>
      <c r="L27" s="29">
        <f t="shared" si="7"/>
        <v>0</v>
      </c>
      <c r="M27" s="29">
        <f t="shared" si="7"/>
        <v>658.194</v>
      </c>
      <c r="N27" s="30">
        <f>SUM(H27:M27)</f>
        <v>3538.013</v>
      </c>
      <c r="O27" s="29">
        <f t="shared" si="7"/>
        <v>6663.478999999998</v>
      </c>
      <c r="P27" s="31">
        <f t="shared" si="3"/>
        <v>15.86384529762907</v>
      </c>
      <c r="Q27" s="31">
        <f>(B27+C27)/G27*100</f>
        <v>33.8216769803386</v>
      </c>
      <c r="R27" s="31">
        <f t="shared" si="5"/>
        <v>21.127792253866183</v>
      </c>
      <c r="S27" s="32">
        <f t="shared" si="6"/>
        <v>39.7919962419584</v>
      </c>
      <c r="T27" s="29">
        <f>SUM(T5:T26)</f>
        <v>200.365</v>
      </c>
      <c r="U27" s="29">
        <f>SUM(U5:U26)</f>
        <v>34.05</v>
      </c>
      <c r="V27" s="33">
        <f>SUM(V5:V26)</f>
        <v>6897.894</v>
      </c>
    </row>
    <row r="28" ht="13.5" thickTop="1"/>
  </sheetData>
  <printOptions horizontalCentered="1" verticalCentered="1"/>
  <pageMargins left="0.3937007874015748" right="0.1968503937007874" top="0.11811023622047245" bottom="0" header="0.5118110236220472" footer="0.5118110236220472"/>
  <pageSetup horizontalDpi="360" verticalDpi="36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Ekonomický odbor RUK</dc:creator>
  <cp:keywords/>
  <dc:description/>
  <cp:lastModifiedBy>Ing. Petr Kostelecký</cp:lastModifiedBy>
  <cp:lastPrinted>1999-10-08T12:43:16Z</cp:lastPrinted>
  <dcterms:created xsi:type="dcterms:W3CDTF">1999-08-24T13:01:32Z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